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chand\Downloads\"/>
    </mc:Choice>
  </mc:AlternateContent>
  <xr:revisionPtr revIDLastSave="0" documentId="8_{07C062C2-E333-4552-9565-9886EA38C5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F18" i="2"/>
  <c r="G18" i="2"/>
  <c r="H18" i="2"/>
  <c r="I18" i="2"/>
  <c r="J18" i="2"/>
  <c r="K18" i="2"/>
  <c r="D18" i="2"/>
  <c r="L18" i="2"/>
  <c r="M18" i="2"/>
  <c r="N18" i="2"/>
  <c r="O18" i="2"/>
  <c r="P18" i="2"/>
  <c r="C10" i="2"/>
  <c r="C3" i="2"/>
  <c r="C12" i="2"/>
  <c r="B16" i="1" s="1"/>
  <c r="C9" i="2" l="1"/>
  <c r="B17" i="1"/>
  <c r="C2" i="2"/>
  <c r="C4" i="2"/>
  <c r="C5" i="2"/>
  <c r="C6" i="2"/>
  <c r="C7" i="2"/>
  <c r="C8" i="2"/>
  <c r="C11" i="2"/>
  <c r="B18" i="1" s="1"/>
  <c r="C13" i="2"/>
  <c r="C14" i="2"/>
  <c r="B13" i="1" s="1"/>
  <c r="C15" i="2"/>
  <c r="B19" i="1"/>
  <c r="C16" i="2" l="1"/>
  <c r="B9" i="1"/>
  <c r="B10" i="1"/>
  <c r="B8" i="1"/>
  <c r="B11" i="1"/>
  <c r="B12" i="1"/>
  <c r="B14" i="1"/>
  <c r="B15" i="1"/>
  <c r="C32" i="2"/>
  <c r="B23" i="1" s="1"/>
  <c r="B25" i="1" s="1"/>
  <c r="B20" i="1" l="1"/>
  <c r="B4" i="1" s="1"/>
</calcChain>
</file>

<file path=xl/sharedStrings.xml><?xml version="1.0" encoding="utf-8"?>
<sst xmlns="http://schemas.openxmlformats.org/spreadsheetml/2006/main" count="61" uniqueCount="51">
  <si>
    <t>Insurance</t>
  </si>
  <si>
    <t>TOTAL CREDITS</t>
  </si>
  <si>
    <t>Expenses</t>
  </si>
  <si>
    <t>TOTAL EXPENSE BUDGET</t>
  </si>
  <si>
    <t>Jesko's Lawn and Landscape (maintain weeds, lawn/landscape upkeep in all common areas, mulch, etc.)</t>
  </si>
  <si>
    <t>Landscape Services (mowing, weed maintenance, etc.)</t>
  </si>
  <si>
    <t>Income</t>
  </si>
  <si>
    <t>Deposit</t>
  </si>
  <si>
    <t>Taxes (retention pond area)</t>
  </si>
  <si>
    <t>Capital Improvements (Retention Pond Cleanout, Mulch, signs &amp; poles)</t>
  </si>
  <si>
    <t>Website (new site fee, hosting cost, and updates)</t>
  </si>
  <si>
    <t>Totals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</si>
  <si>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</si>
  <si>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</si>
  <si>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</si>
  <si>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</si>
  <si>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</si>
  <si>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</si>
  <si>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</si>
  <si>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</si>
  <si>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Februrary</t>
  </si>
  <si>
    <t>March</t>
  </si>
  <si>
    <t xml:space="preserve">Post Office Box Rental (1 year) </t>
  </si>
  <si>
    <t>Postage (Neighborhood Invoice mailings, annual meeting mailing)</t>
  </si>
  <si>
    <t>Bank Fees (new monthly fee charged starting 10/2021)</t>
  </si>
  <si>
    <t>TOTAL EXPENSES</t>
  </si>
  <si>
    <t>TOTAL DEPOSIT</t>
  </si>
  <si>
    <t>Legal Fees</t>
  </si>
  <si>
    <t>Website (Website Updates and Annual Host/Site renewal fee)</t>
  </si>
  <si>
    <t>Taxes  (for Retention Pond area between Pebble Beach and Springfield Hills Dr. S)</t>
  </si>
  <si>
    <t>Meeting Signs (Annual Neighborhood meeting)</t>
  </si>
  <si>
    <t>Legal Filing - Trailer Lawsuit</t>
  </si>
  <si>
    <t>Legal Fees - Lawyer - Trailer lawsuit</t>
  </si>
  <si>
    <t>Bank Fee - Paper Statement</t>
  </si>
  <si>
    <t>Annual Meeting Signs (total of 6 created due to meeting date changes)</t>
  </si>
  <si>
    <t>December 2023</t>
  </si>
  <si>
    <t>January 2024</t>
  </si>
  <si>
    <t>December</t>
  </si>
  <si>
    <t>PO Box renewal</t>
  </si>
  <si>
    <t>Postage &amp; supplies for mailings</t>
  </si>
  <si>
    <t>Paid by anonymous doner for 3 mos</t>
  </si>
  <si>
    <t>Retention Pond</t>
  </si>
  <si>
    <t>Bank Fee - dormancy fee</t>
  </si>
  <si>
    <t xml:space="preserve">Deposit </t>
  </si>
  <si>
    <t>Bank Fee - check order</t>
  </si>
  <si>
    <t>Ending Balance (as of 12/31/2024)</t>
  </si>
  <si>
    <r>
      <rPr>
        <b/>
        <i/>
        <u/>
        <sz val="16"/>
        <color theme="1"/>
        <rFont val="Calibri"/>
        <family val="2"/>
        <scheme val="minor"/>
      </rPr>
      <t xml:space="preserve">Income </t>
    </r>
    <r>
      <rPr>
        <b/>
        <i/>
        <u/>
        <sz val="13"/>
        <color theme="1"/>
        <rFont val="Calibri"/>
        <family val="2"/>
        <scheme val="minor"/>
      </rPr>
      <t xml:space="preserve"> (Annual dues + past due payments)  </t>
    </r>
  </si>
  <si>
    <t>Other Credits</t>
  </si>
  <si>
    <t>Springfield Hills Property Owners December 1, 2023 -December 31, 2024 Financials</t>
  </si>
  <si>
    <t>Beginning Balance (as of 12/1/2023)</t>
  </si>
  <si>
    <t>Capital Improvements (retention pond cleanup)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</si>
</sst>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u/>
      <sz val="13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164" fontId="2" fillId="0" borderId="2" xfId="0" applyNumberFormat="1" applyFont="1" applyBorder="1"/>
    <xf numFmtId="0" fontId="2" fillId="0" borderId="5" xfId="0" applyFont="1" applyBorder="1" applyAlignment="1">
      <alignment wrapText="1"/>
    </xf>
    <xf numFmtId="164" fontId="2" fillId="0" borderId="6" xfId="0" applyNumberFormat="1" applyFont="1" applyBorder="1"/>
    <xf numFmtId="0" fontId="6" fillId="0" borderId="7" xfId="0" applyFont="1" applyBorder="1" applyAlignment="1">
      <alignment wrapText="1"/>
    </xf>
    <xf numFmtId="0" fontId="3" fillId="0" borderId="8" xfId="0" applyFont="1" applyBorder="1"/>
    <xf numFmtId="0" fontId="4" fillId="0" borderId="11" xfId="0" applyFont="1" applyBorder="1" applyAlignment="1">
      <alignment wrapText="1"/>
    </xf>
    <xf numFmtId="164" fontId="4" fillId="0" borderId="12" xfId="0" applyNumberFormat="1" applyFont="1" applyBorder="1"/>
    <xf numFmtId="0" fontId="5" fillId="0" borderId="7" xfId="0" applyFont="1" applyBorder="1" applyAlignment="1">
      <alignment wrapText="1"/>
    </xf>
    <xf numFmtId="8" fontId="3" fillId="0" borderId="8" xfId="0" applyNumberFormat="1" applyFont="1" applyBorder="1"/>
    <xf numFmtId="8" fontId="4" fillId="0" borderId="12" xfId="0" applyNumberFormat="1" applyFont="1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13" xfId="0" applyBorder="1"/>
    <xf numFmtId="164" fontId="0" fillId="0" borderId="13" xfId="0" applyNumberFormat="1" applyBorder="1"/>
    <xf numFmtId="16" fontId="0" fillId="0" borderId="13" xfId="0" applyNumberFormat="1" applyBorder="1"/>
    <xf numFmtId="164" fontId="7" fillId="0" borderId="13" xfId="0" applyNumberFormat="1" applyFont="1" applyBorder="1"/>
    <xf numFmtId="4" fontId="0" fillId="0" borderId="13" xfId="0" applyNumberFormat="1" applyBorder="1"/>
    <xf numFmtId="0" fontId="0" fillId="0" borderId="13" xfId="0" applyBorder="1" applyAlignment="1">
      <alignment wrapText="1"/>
    </xf>
    <xf numFmtId="0" fontId="7" fillId="0" borderId="13" xfId="0" applyFont="1" applyBorder="1" applyAlignment="1">
      <alignment wrapText="1"/>
    </xf>
    <xf numFmtId="0" fontId="8" fillId="0" borderId="13" xfId="0" applyFont="1" applyBorder="1"/>
    <xf numFmtId="164" fontId="8" fillId="0" borderId="13" xfId="0" applyNumberFormat="1" applyFont="1" applyBorder="1" applyAlignment="1">
      <alignment horizontal="center"/>
    </xf>
    <xf numFmtId="164" fontId="0" fillId="0" borderId="0" xfId="0" applyNumberFormat="1"/>
    <xf numFmtId="49" fontId="8" fillId="0" borderId="13" xfId="0" applyNumberFormat="1" applyFont="1" applyBorder="1"/>
    <xf numFmtId="8" fontId="3" fillId="0" borderId="17" xfId="0" applyNumberFormat="1" applyFont="1" applyBorder="1"/>
    <xf numFmtId="8" fontId="7" fillId="0" borderId="13" xfId="0" applyNumberFormat="1" applyFont="1" applyBorder="1"/>
    <xf numFmtId="0" fontId="9" fillId="0" borderId="9" xfId="0" applyFont="1" applyBorder="1" applyAlignment="1">
      <alignment wrapText="1"/>
    </xf>
    <xf numFmtId="164" fontId="9" fillId="0" borderId="10" xfId="0" applyNumberFormat="1" applyFont="1" applyBorder="1"/>
    <xf numFmtId="0" fontId="9" fillId="0" borderId="14" xfId="0" applyFont="1" applyBorder="1" applyAlignment="1">
      <alignment wrapText="1"/>
    </xf>
    <xf numFmtId="164" fontId="9" fillId="0" borderId="15" xfId="0" applyNumberFormat="1" applyFont="1" applyBorder="1"/>
    <xf numFmtId="4" fontId="0" fillId="0" borderId="0" xfId="0" applyNumberFormat="1"/>
    <xf numFmtId="0" fontId="5" fillId="0" borderId="16" xfId="0" applyFont="1" applyBorder="1" applyAlignment="1">
      <alignment wrapText="1"/>
    </xf>
    <xf numFmtId="164" fontId="8" fillId="0" borderId="13" xfId="0" applyNumberFormat="1" applyFont="1" applyBorder="1" applyAlignment="1">
      <alignment horizontal="center" wrapText="1"/>
    </xf>
    <xf numFmtId="0" fontId="9" fillId="0" borderId="1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abSelected="1" workbookViewId="0">
      <selection activeCell="A11" sqref="A11"/>
    </sheetView>
  </sheetViews>
  <sheetFormatPr defaultRowHeight="14.4" x14ac:dyDescent="0.3"/>
  <cols>
    <col min="1" max="1" width="73.6640625" style="1" customWidth="1"/>
    <col min="2" max="2" width="44" customWidth="1"/>
  </cols>
  <sheetData>
    <row r="1" spans="1:2" ht="58.5" customHeight="1" x14ac:dyDescent="0.3">
      <c r="A1" s="36" t="s">
        <v>48</v>
      </c>
      <c r="B1" s="37"/>
    </row>
    <row r="2" spans="1:2" ht="15" thickBot="1" x14ac:dyDescent="0.35">
      <c r="A2" s="13"/>
      <c r="B2" s="14"/>
    </row>
    <row r="3" spans="1:2" ht="21" x14ac:dyDescent="0.4">
      <c r="A3" s="2" t="s">
        <v>49</v>
      </c>
      <c r="B3" s="3">
        <v>52.96</v>
      </c>
    </row>
    <row r="4" spans="1:2" ht="21.6" thickBot="1" x14ac:dyDescent="0.45">
      <c r="A4" s="4" t="s">
        <v>45</v>
      </c>
      <c r="B4" s="5">
        <f>SUM(B3-B20+B25)</f>
        <v>113.47000000000025</v>
      </c>
    </row>
    <row r="5" spans="1:2" x14ac:dyDescent="0.3">
      <c r="A5" s="13"/>
      <c r="B5" s="14"/>
    </row>
    <row r="6" spans="1:2" ht="7.35" customHeight="1" thickBot="1" x14ac:dyDescent="0.35">
      <c r="A6" s="13"/>
      <c r="B6" s="14"/>
    </row>
    <row r="7" spans="1:2" ht="17.100000000000001" customHeight="1" x14ac:dyDescent="0.4">
      <c r="A7" s="6" t="s">
        <v>2</v>
      </c>
      <c r="B7" s="7"/>
    </row>
    <row r="8" spans="1:2" ht="15.6" x14ac:dyDescent="0.3">
      <c r="A8" s="28" t="s">
        <v>28</v>
      </c>
      <c r="B8" s="29">
        <f>SUM(Sheet2!C4)</f>
        <v>0</v>
      </c>
    </row>
    <row r="9" spans="1:2" ht="15.6" x14ac:dyDescent="0.3">
      <c r="A9" s="28" t="s">
        <v>0</v>
      </c>
      <c r="B9" s="29">
        <f>SUM(Sheet2!C2)</f>
        <v>0</v>
      </c>
    </row>
    <row r="10" spans="1:2" ht="31.2" x14ac:dyDescent="0.3">
      <c r="A10" s="28" t="s">
        <v>4</v>
      </c>
      <c r="B10" s="29">
        <f>SUM(Sheet2!C3)</f>
        <v>2831.1800000000003</v>
      </c>
    </row>
    <row r="11" spans="1:2" ht="15.6" x14ac:dyDescent="0.3">
      <c r="A11" s="28" t="s">
        <v>50</v>
      </c>
      <c r="B11" s="29">
        <f>SUM(Sheet2!C5)</f>
        <v>800</v>
      </c>
    </row>
    <row r="12" spans="1:2" ht="31.2" x14ac:dyDescent="0.3">
      <c r="A12" s="28" t="s">
        <v>29</v>
      </c>
      <c r="B12" s="29">
        <f>SUM(Sheet2!C6)</f>
        <v>100.85</v>
      </c>
    </row>
    <row r="13" spans="1:2" ht="15.6" x14ac:dyDescent="0.3">
      <c r="A13" s="28" t="s">
        <v>27</v>
      </c>
      <c r="B13" s="29">
        <f>SUM(Sheet2!C14:C15)</f>
        <v>0</v>
      </c>
    </row>
    <row r="14" spans="1:2" ht="15.6" x14ac:dyDescent="0.3">
      <c r="A14" s="28" t="s">
        <v>22</v>
      </c>
      <c r="B14" s="29">
        <f>SUM(Sheet2!C7)</f>
        <v>85</v>
      </c>
    </row>
    <row r="15" spans="1:2" ht="15.6" x14ac:dyDescent="0.3">
      <c r="A15" s="28" t="s">
        <v>23</v>
      </c>
      <c r="B15" s="29">
        <f>SUM(Sheet2!C8)</f>
        <v>171.68</v>
      </c>
    </row>
    <row r="16" spans="1:2" ht="15.6" x14ac:dyDescent="0.3">
      <c r="A16" s="35" t="s">
        <v>42</v>
      </c>
      <c r="B16" s="29">
        <f>SUM(Sheet2!C12)</f>
        <v>15</v>
      </c>
    </row>
    <row r="17" spans="1:2" ht="15.6" x14ac:dyDescent="0.3">
      <c r="A17" s="35" t="s">
        <v>33</v>
      </c>
      <c r="B17" s="31">
        <f>SUM(Sheet2!C10)</f>
        <v>33</v>
      </c>
    </row>
    <row r="18" spans="1:2" ht="15.6" x14ac:dyDescent="0.3">
      <c r="A18" s="35" t="s">
        <v>44</v>
      </c>
      <c r="B18" s="31">
        <f>SUM(Sheet2!C11)</f>
        <v>102.78</v>
      </c>
    </row>
    <row r="19" spans="1:2" ht="15.6" x14ac:dyDescent="0.3">
      <c r="A19" s="30" t="s">
        <v>34</v>
      </c>
      <c r="B19" s="31">
        <f>SUM(Sheet2!C13)</f>
        <v>0</v>
      </c>
    </row>
    <row r="20" spans="1:2" ht="19.350000000000001" customHeight="1" thickBot="1" x14ac:dyDescent="0.4">
      <c r="A20" s="8" t="s">
        <v>3</v>
      </c>
      <c r="B20" s="9">
        <f>SUM(B7:B19)</f>
        <v>4139.49</v>
      </c>
    </row>
    <row r="21" spans="1:2" x14ac:dyDescent="0.3">
      <c r="A21" s="13"/>
      <c r="B21" s="14"/>
    </row>
    <row r="22" spans="1:2" ht="15" thickBot="1" x14ac:dyDescent="0.35">
      <c r="A22" s="13"/>
      <c r="B22" s="14"/>
    </row>
    <row r="23" spans="1:2" ht="21" x14ac:dyDescent="0.4">
      <c r="A23" s="10" t="s">
        <v>46</v>
      </c>
      <c r="B23" s="11">
        <f>SUM(Sheet2!C32)</f>
        <v>4200</v>
      </c>
    </row>
    <row r="24" spans="1:2" ht="17.399999999999999" x14ac:dyDescent="0.35">
      <c r="A24" s="33" t="s">
        <v>47</v>
      </c>
      <c r="B24" s="26">
        <v>0</v>
      </c>
    </row>
    <row r="25" spans="1:2" ht="18" thickBot="1" x14ac:dyDescent="0.4">
      <c r="A25" s="8" t="s">
        <v>1</v>
      </c>
      <c r="B25" s="12">
        <f>SUM(B23:B24)</f>
        <v>4200</v>
      </c>
    </row>
  </sheetData>
  <mergeCells count="1">
    <mergeCell ref="A1:B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2"/>
  <sheetViews>
    <sheetView workbookViewId="0">
      <selection activeCell="Q8" sqref="Q8"/>
    </sheetView>
  </sheetViews>
  <sheetFormatPr defaultRowHeight="14.4" x14ac:dyDescent="0.3"/>
  <cols>
    <col min="2" max="2" width="38.109375" style="1" customWidth="1"/>
    <col min="3" max="3" width="17.6640625" customWidth="1"/>
    <col min="4" max="4" width="12.77734375" customWidth="1"/>
    <col min="5" max="6" width="13.6640625" customWidth="1"/>
    <col min="7" max="7" width="10" customWidth="1"/>
    <col min="8" max="8" width="7.44140625" customWidth="1"/>
    <col min="9" max="9" width="9.109375" customWidth="1"/>
    <col min="10" max="10" width="7.21875" customWidth="1"/>
    <col min="11" max="11" width="9" bestFit="1" customWidth="1"/>
    <col min="12" max="12" width="7.33203125" customWidth="1"/>
    <col min="13" max="13" width="8.5546875" customWidth="1"/>
    <col min="14" max="14" width="8.77734375" customWidth="1"/>
    <col min="15" max="15" width="8.6640625" customWidth="1"/>
    <col min="16" max="16" width="10.6640625" customWidth="1"/>
  </cols>
  <sheetData>
    <row r="1" spans="1:17" x14ac:dyDescent="0.3">
      <c r="A1" s="15" t="s">
        <v>2</v>
      </c>
      <c r="B1" s="20"/>
      <c r="C1" s="15" t="s">
        <v>11</v>
      </c>
      <c r="D1" s="25" t="s">
        <v>35</v>
      </c>
      <c r="E1" s="25" t="s">
        <v>36</v>
      </c>
      <c r="F1" s="22" t="s">
        <v>20</v>
      </c>
      <c r="G1" s="22" t="s">
        <v>21</v>
      </c>
      <c r="H1" s="22" t="s">
        <v>12</v>
      </c>
      <c r="I1" s="22" t="s">
        <v>13</v>
      </c>
      <c r="J1" s="22" t="s">
        <v>14</v>
      </c>
      <c r="K1" s="22" t="s">
        <v>15</v>
      </c>
      <c r="L1" s="22" t="s">
        <v>16</v>
      </c>
      <c r="M1" s="22" t="s">
        <v>17</v>
      </c>
      <c r="N1" s="22" t="s">
        <v>18</v>
      </c>
      <c r="O1" s="22" t="s">
        <v>19</v>
      </c>
      <c r="P1" s="22" t="s">
        <v>37</v>
      </c>
    </row>
    <row r="2" spans="1:17" x14ac:dyDescent="0.3">
      <c r="A2" s="15"/>
      <c r="B2" s="20" t="s">
        <v>0</v>
      </c>
      <c r="C2" s="16">
        <f t="shared" ref="C2:C15" si="0">SUM(D2:O2)</f>
        <v>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7" ht="28.8" x14ac:dyDescent="0.3">
      <c r="A3" s="15"/>
      <c r="B3" s="20" t="s">
        <v>5</v>
      </c>
      <c r="C3" s="16">
        <f>SUM(D3:O3)</f>
        <v>2831.1800000000003</v>
      </c>
      <c r="D3" s="23"/>
      <c r="E3" s="23"/>
      <c r="F3" s="23"/>
      <c r="G3" s="23"/>
      <c r="H3" s="23"/>
      <c r="I3" s="23"/>
      <c r="J3" s="23"/>
      <c r="K3" s="23">
        <v>1190.6400000000001</v>
      </c>
      <c r="L3" s="23">
        <v>457.94</v>
      </c>
      <c r="M3" s="23"/>
      <c r="N3" s="23">
        <v>703.11</v>
      </c>
      <c r="O3" s="23">
        <v>479.49</v>
      </c>
      <c r="P3" s="23"/>
    </row>
    <row r="4" spans="1:17" ht="48.6" x14ac:dyDescent="0.3">
      <c r="A4" s="15"/>
      <c r="B4" s="20" t="s">
        <v>10</v>
      </c>
      <c r="C4" s="16">
        <f t="shared" si="0"/>
        <v>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34" t="s">
        <v>40</v>
      </c>
    </row>
    <row r="5" spans="1:17" ht="28.8" x14ac:dyDescent="0.3">
      <c r="A5" s="15"/>
      <c r="B5" s="20" t="s">
        <v>9</v>
      </c>
      <c r="C5" s="16">
        <f t="shared" si="0"/>
        <v>800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>
        <v>800</v>
      </c>
      <c r="O5" s="23"/>
      <c r="P5" s="23"/>
      <c r="Q5" t="s">
        <v>41</v>
      </c>
    </row>
    <row r="6" spans="1:17" x14ac:dyDescent="0.3">
      <c r="A6" s="15"/>
      <c r="B6" s="20" t="s">
        <v>8</v>
      </c>
      <c r="C6" s="16">
        <f t="shared" si="0"/>
        <v>100.85</v>
      </c>
      <c r="D6" s="23"/>
      <c r="E6" s="23"/>
      <c r="F6" s="23"/>
      <c r="G6" s="23"/>
      <c r="H6" s="23"/>
      <c r="I6" s="23"/>
      <c r="J6" s="23"/>
      <c r="K6" s="23">
        <v>100.85</v>
      </c>
      <c r="L6" s="23"/>
      <c r="M6" s="23"/>
      <c r="N6" s="23"/>
      <c r="O6" s="23"/>
      <c r="P6" s="23"/>
    </row>
    <row r="7" spans="1:17" x14ac:dyDescent="0.3">
      <c r="A7" s="15"/>
      <c r="B7" s="20" t="s">
        <v>38</v>
      </c>
      <c r="C7" s="16">
        <f t="shared" si="0"/>
        <v>85</v>
      </c>
      <c r="D7" s="23"/>
      <c r="E7" s="23"/>
      <c r="F7" s="23"/>
      <c r="G7" s="23"/>
      <c r="H7" s="23"/>
      <c r="I7" s="23"/>
      <c r="J7" s="23"/>
      <c r="K7" s="23">
        <v>85</v>
      </c>
      <c r="L7" s="23"/>
      <c r="M7" s="23"/>
      <c r="N7" s="23"/>
      <c r="O7" s="23"/>
      <c r="P7" s="23"/>
    </row>
    <row r="8" spans="1:17" x14ac:dyDescent="0.3">
      <c r="A8" s="15"/>
      <c r="B8" s="20" t="s">
        <v>39</v>
      </c>
      <c r="C8" s="16">
        <f t="shared" si="0"/>
        <v>171.68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>
        <v>171.68</v>
      </c>
      <c r="P8" s="23"/>
      <c r="Q8" s="24"/>
    </row>
    <row r="9" spans="1:17" ht="28.8" x14ac:dyDescent="0.3">
      <c r="A9" s="15"/>
      <c r="B9" s="20" t="s">
        <v>24</v>
      </c>
      <c r="C9" s="16">
        <f>SUM(D9:O9)</f>
        <v>0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7" x14ac:dyDescent="0.3">
      <c r="A10" s="15"/>
      <c r="B10" s="20" t="s">
        <v>33</v>
      </c>
      <c r="C10" s="16">
        <f>SUM(D10:P10)</f>
        <v>33</v>
      </c>
      <c r="D10" s="23">
        <v>3</v>
      </c>
      <c r="E10" s="23">
        <v>3</v>
      </c>
      <c r="F10" s="23">
        <v>3</v>
      </c>
      <c r="G10" s="23">
        <v>3</v>
      </c>
      <c r="H10" s="23">
        <v>3</v>
      </c>
      <c r="I10" s="23"/>
      <c r="J10" s="23"/>
      <c r="K10" s="23">
        <v>3</v>
      </c>
      <c r="L10" s="23">
        <v>3</v>
      </c>
      <c r="M10" s="23">
        <v>3</v>
      </c>
      <c r="N10" s="23">
        <v>3</v>
      </c>
      <c r="O10" s="23">
        <v>3</v>
      </c>
      <c r="P10" s="23">
        <v>3</v>
      </c>
    </row>
    <row r="11" spans="1:17" x14ac:dyDescent="0.3">
      <c r="A11" s="15"/>
      <c r="B11" s="20" t="s">
        <v>44</v>
      </c>
      <c r="C11" s="16">
        <f t="shared" si="0"/>
        <v>102.78</v>
      </c>
      <c r="E11" s="23"/>
      <c r="F11" s="23"/>
      <c r="G11" s="23"/>
      <c r="H11" s="23"/>
      <c r="I11" s="23"/>
      <c r="J11" s="23"/>
      <c r="K11" s="23"/>
      <c r="L11" s="23">
        <v>102.78</v>
      </c>
      <c r="M11" s="23"/>
      <c r="N11" s="23"/>
      <c r="O11" s="23"/>
      <c r="P11" s="23"/>
    </row>
    <row r="12" spans="1:17" x14ac:dyDescent="0.3">
      <c r="A12" s="15"/>
      <c r="B12" s="20" t="s">
        <v>42</v>
      </c>
      <c r="C12" s="16">
        <f t="shared" si="0"/>
        <v>15</v>
      </c>
      <c r="D12" s="23"/>
      <c r="E12" s="23"/>
      <c r="F12" s="23"/>
      <c r="G12" s="23"/>
      <c r="H12" s="23">
        <v>5</v>
      </c>
      <c r="I12" s="23">
        <v>5</v>
      </c>
      <c r="J12" s="23">
        <v>5</v>
      </c>
      <c r="K12" s="23"/>
      <c r="L12" s="23"/>
      <c r="M12" s="23"/>
      <c r="N12" s="23"/>
      <c r="O12" s="23"/>
      <c r="P12" s="23"/>
    </row>
    <row r="13" spans="1:17" ht="28.8" x14ac:dyDescent="0.3">
      <c r="A13" s="15"/>
      <c r="B13" s="20" t="s">
        <v>30</v>
      </c>
      <c r="C13" s="16">
        <f t="shared" si="0"/>
        <v>0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</row>
    <row r="14" spans="1:17" x14ac:dyDescent="0.3">
      <c r="A14" s="15"/>
      <c r="B14" s="20" t="s">
        <v>31</v>
      </c>
      <c r="C14" s="16">
        <f t="shared" si="0"/>
        <v>0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17" x14ac:dyDescent="0.3">
      <c r="A15" s="15"/>
      <c r="B15" s="20" t="s">
        <v>32</v>
      </c>
      <c r="C15" s="16">
        <f t="shared" si="0"/>
        <v>0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7" x14ac:dyDescent="0.3">
      <c r="A16" s="15"/>
      <c r="B16" s="21" t="s">
        <v>25</v>
      </c>
      <c r="C16" s="18">
        <f>SUM(C2:C15)</f>
        <v>4139.49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1:16" x14ac:dyDescent="0.3">
      <c r="K17" s="24"/>
    </row>
    <row r="18" spans="1:16" x14ac:dyDescent="0.3">
      <c r="D18" s="24">
        <f t="shared" ref="D18:K18" si="1">SUM(D2:D16)</f>
        <v>3</v>
      </c>
      <c r="E18" s="24">
        <f t="shared" si="1"/>
        <v>3</v>
      </c>
      <c r="F18" s="24">
        <f t="shared" si="1"/>
        <v>3</v>
      </c>
      <c r="G18" s="24">
        <f t="shared" si="1"/>
        <v>3</v>
      </c>
      <c r="H18" s="24">
        <f t="shared" si="1"/>
        <v>8</v>
      </c>
      <c r="I18" s="24">
        <f t="shared" si="1"/>
        <v>5</v>
      </c>
      <c r="J18" s="24">
        <f t="shared" si="1"/>
        <v>5</v>
      </c>
      <c r="K18" s="24">
        <f t="shared" si="1"/>
        <v>1379.49</v>
      </c>
      <c r="L18" s="24">
        <f t="shared" ref="L18:P18" si="2">SUM(L3:L15)</f>
        <v>563.72</v>
      </c>
      <c r="M18" s="24">
        <f t="shared" si="2"/>
        <v>3</v>
      </c>
      <c r="N18" s="24">
        <f t="shared" si="2"/>
        <v>1506.1100000000001</v>
      </c>
      <c r="O18" s="24">
        <f t="shared" si="2"/>
        <v>654.17000000000007</v>
      </c>
      <c r="P18" s="24">
        <f t="shared" si="2"/>
        <v>3</v>
      </c>
    </row>
    <row r="19" spans="1:16" x14ac:dyDescent="0.3">
      <c r="K19" s="24"/>
    </row>
    <row r="24" spans="1:16" x14ac:dyDescent="0.3">
      <c r="A24" t="s">
        <v>6</v>
      </c>
    </row>
    <row r="25" spans="1:16" x14ac:dyDescent="0.3">
      <c r="B25" s="20" t="s">
        <v>43</v>
      </c>
      <c r="C25" s="19">
        <v>225</v>
      </c>
      <c r="D25" s="17">
        <v>45833</v>
      </c>
    </row>
    <row r="26" spans="1:16" x14ac:dyDescent="0.3">
      <c r="B26" s="20" t="s">
        <v>7</v>
      </c>
      <c r="C26" s="19">
        <v>450</v>
      </c>
      <c r="D26" s="17">
        <v>45846</v>
      </c>
    </row>
    <row r="27" spans="1:16" x14ac:dyDescent="0.3">
      <c r="B27" s="20" t="s">
        <v>7</v>
      </c>
      <c r="C27" s="19">
        <v>675</v>
      </c>
      <c r="D27" s="17">
        <v>45848</v>
      </c>
    </row>
    <row r="28" spans="1:16" x14ac:dyDescent="0.3">
      <c r="B28" s="20" t="s">
        <v>7</v>
      </c>
      <c r="C28" s="19">
        <v>525</v>
      </c>
      <c r="D28" s="17">
        <v>45855</v>
      </c>
      <c r="E28" s="32"/>
    </row>
    <row r="29" spans="1:16" x14ac:dyDescent="0.3">
      <c r="B29" s="20" t="s">
        <v>7</v>
      </c>
      <c r="C29" s="19">
        <v>1200</v>
      </c>
      <c r="D29" s="17">
        <v>45881</v>
      </c>
    </row>
    <row r="30" spans="1:16" x14ac:dyDescent="0.3">
      <c r="B30" s="20" t="s">
        <v>7</v>
      </c>
      <c r="C30" s="19">
        <v>750</v>
      </c>
      <c r="D30" s="17">
        <v>45881</v>
      </c>
    </row>
    <row r="31" spans="1:16" x14ac:dyDescent="0.3">
      <c r="B31" s="20" t="s">
        <v>7</v>
      </c>
      <c r="C31" s="19">
        <v>375</v>
      </c>
      <c r="D31" s="17">
        <v>45941</v>
      </c>
    </row>
    <row r="32" spans="1:16" x14ac:dyDescent="0.3">
      <c r="B32" s="21" t="s">
        <v>26</v>
      </c>
      <c r="C32" s="27">
        <f>SUM(C25:C31)</f>
        <v>4200</v>
      </c>
      <c r="D32" s="15"/>
    </row>
  </sheetData>
  <phoneticPr fontId="10" type="noConversion"/>
  <pageMargins left="0" right="0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First Citizens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Nowak, Heather</dc:creator>
  <cp:lastModifiedBy>Heather Nowak</cp:lastModifiedBy>
  <cp:lastPrinted>2023-12-29T09:33:58Z</cp:lastPrinted>
  <dcterms:created xsi:type="dcterms:W3CDTF">2019-12-29T14:57:58Z</dcterms:created>
  <dcterms:modified xsi:type="dcterms:W3CDTF">2025-01-18T20:03:28Z</dcterms:modified>
</cp:coreProperties>
</file>